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Лист1!$A$1:$L$70</definedName>
  </definedNames>
  <calcPr calcId="124519"/>
</workbook>
</file>

<file path=xl/calcChain.xml><?xml version="1.0" encoding="utf-8"?>
<calcChain xmlns="http://schemas.openxmlformats.org/spreadsheetml/2006/main">
  <c r="I69" i="1"/>
  <c r="F69"/>
  <c r="G18"/>
  <c r="L13"/>
  <c r="K13"/>
  <c r="G13"/>
  <c r="D13"/>
  <c r="J13" s="1"/>
  <c r="L47"/>
  <c r="K34"/>
  <c r="K15"/>
  <c r="I39"/>
  <c r="H39"/>
  <c r="F39"/>
  <c r="E39"/>
  <c r="K42"/>
  <c r="G42"/>
  <c r="D42"/>
  <c r="E45"/>
  <c r="E9"/>
  <c r="L64"/>
  <c r="J42" l="1"/>
  <c r="I45"/>
  <c r="F45"/>
  <c r="L46"/>
  <c r="I48"/>
  <c r="F48"/>
  <c r="L48"/>
  <c r="L49"/>
  <c r="L50"/>
  <c r="L51"/>
  <c r="I52"/>
  <c r="F52"/>
  <c r="L53"/>
  <c r="L54"/>
  <c r="I57"/>
  <c r="F57"/>
  <c r="L58"/>
  <c r="L59"/>
  <c r="F9"/>
  <c r="F19"/>
  <c r="F21"/>
  <c r="F25"/>
  <c r="F31"/>
  <c r="F36"/>
  <c r="F60"/>
  <c r="F63"/>
  <c r="F65"/>
  <c r="E19"/>
  <c r="E21"/>
  <c r="E25"/>
  <c r="D25" s="1"/>
  <c r="E31"/>
  <c r="E36"/>
  <c r="D39"/>
  <c r="E48"/>
  <c r="E52"/>
  <c r="D52" s="1"/>
  <c r="E57"/>
  <c r="E60"/>
  <c r="E63"/>
  <c r="E65"/>
  <c r="H9"/>
  <c r="D60"/>
  <c r="D63"/>
  <c r="I21"/>
  <c r="I9"/>
  <c r="I19"/>
  <c r="I25"/>
  <c r="I31"/>
  <c r="I63"/>
  <c r="I36"/>
  <c r="D19"/>
  <c r="D36"/>
  <c r="H36"/>
  <c r="G36"/>
  <c r="J36"/>
  <c r="G12"/>
  <c r="H65"/>
  <c r="H60"/>
  <c r="K60" s="1"/>
  <c r="I60"/>
  <c r="G60"/>
  <c r="J60" s="1"/>
  <c r="H19"/>
  <c r="K19" s="1"/>
  <c r="H21"/>
  <c r="H25"/>
  <c r="K25" s="1"/>
  <c r="H31"/>
  <c r="H45"/>
  <c r="K45" s="1"/>
  <c r="H52"/>
  <c r="H57"/>
  <c r="H63"/>
  <c r="G66"/>
  <c r="G67"/>
  <c r="D67"/>
  <c r="D68"/>
  <c r="G68"/>
  <c r="D66"/>
  <c r="K33"/>
  <c r="G33"/>
  <c r="D33"/>
  <c r="I65"/>
  <c r="G56"/>
  <c r="D56"/>
  <c r="K30"/>
  <c r="K29"/>
  <c r="H48"/>
  <c r="G48"/>
  <c r="D48"/>
  <c r="J48"/>
  <c r="D24"/>
  <c r="G24"/>
  <c r="J24"/>
  <c r="L24"/>
  <c r="K20"/>
  <c r="K68"/>
  <c r="D26"/>
  <c r="G26"/>
  <c r="D58"/>
  <c r="G58"/>
  <c r="J58"/>
  <c r="D37"/>
  <c r="G37"/>
  <c r="K67"/>
  <c r="G59"/>
  <c r="D59"/>
  <c r="D61"/>
  <c r="G61"/>
  <c r="J61"/>
  <c r="D62"/>
  <c r="G62"/>
  <c r="D64"/>
  <c r="G64"/>
  <c r="K59"/>
  <c r="K62"/>
  <c r="K64"/>
  <c r="L29"/>
  <c r="D29"/>
  <c r="G29"/>
  <c r="L10"/>
  <c r="L11"/>
  <c r="L12"/>
  <c r="L14"/>
  <c r="L15"/>
  <c r="L16"/>
  <c r="L17"/>
  <c r="L18"/>
  <c r="L20"/>
  <c r="L23"/>
  <c r="L27"/>
  <c r="L28"/>
  <c r="L30"/>
  <c r="L32"/>
  <c r="L33"/>
  <c r="L34"/>
  <c r="K10"/>
  <c r="K11"/>
  <c r="K12"/>
  <c r="K14"/>
  <c r="K17"/>
  <c r="K18"/>
  <c r="K23"/>
  <c r="K27"/>
  <c r="K35"/>
  <c r="K36"/>
  <c r="K38"/>
  <c r="K40"/>
  <c r="K41"/>
  <c r="K43"/>
  <c r="K44"/>
  <c r="K46"/>
  <c r="K47"/>
  <c r="K49"/>
  <c r="K50"/>
  <c r="K51"/>
  <c r="K53"/>
  <c r="K54"/>
  <c r="K55"/>
  <c r="K66"/>
  <c r="G10"/>
  <c r="D10"/>
  <c r="G11"/>
  <c r="D11"/>
  <c r="D12"/>
  <c r="G14"/>
  <c r="D14"/>
  <c r="G15"/>
  <c r="D15"/>
  <c r="G16"/>
  <c r="D16"/>
  <c r="G17"/>
  <c r="D17"/>
  <c r="D18"/>
  <c r="G20"/>
  <c r="D20"/>
  <c r="G22"/>
  <c r="D22"/>
  <c r="G23"/>
  <c r="D23"/>
  <c r="G27"/>
  <c r="D27"/>
  <c r="G28"/>
  <c r="D28"/>
  <c r="G30"/>
  <c r="D30"/>
  <c r="G32"/>
  <c r="D32"/>
  <c r="G34"/>
  <c r="D34"/>
  <c r="G35"/>
  <c r="D35"/>
  <c r="G38"/>
  <c r="D38"/>
  <c r="J38"/>
  <c r="G40"/>
  <c r="D40"/>
  <c r="G41"/>
  <c r="D41"/>
  <c r="G43"/>
  <c r="D43"/>
  <c r="G44"/>
  <c r="D44"/>
  <c r="G46"/>
  <c r="D46"/>
  <c r="G47"/>
  <c r="D47"/>
  <c r="G49"/>
  <c r="D49"/>
  <c r="J49"/>
  <c r="G50"/>
  <c r="D50"/>
  <c r="J50"/>
  <c r="G51"/>
  <c r="D51"/>
  <c r="J51"/>
  <c r="G53"/>
  <c r="D53"/>
  <c r="G54"/>
  <c r="D54"/>
  <c r="G55"/>
  <c r="D55"/>
  <c r="D65"/>
  <c r="D45"/>
  <c r="K48"/>
  <c r="G63"/>
  <c r="G45"/>
  <c r="K63"/>
  <c r="D31" l="1"/>
  <c r="E69"/>
  <c r="J64"/>
  <c r="J62"/>
  <c r="J17"/>
  <c r="D57"/>
  <c r="L19"/>
  <c r="K9"/>
  <c r="H69"/>
  <c r="L63"/>
  <c r="J33"/>
  <c r="J20"/>
  <c r="K31"/>
  <c r="L25"/>
  <c r="D21"/>
  <c r="G21"/>
  <c r="J21" s="1"/>
  <c r="J63"/>
  <c r="J29"/>
  <c r="J68"/>
  <c r="J45"/>
  <c r="J35"/>
  <c r="J54"/>
  <c r="J34"/>
  <c r="J32"/>
  <c r="G25"/>
  <c r="J25" s="1"/>
  <c r="L21"/>
  <c r="J15"/>
  <c r="G65"/>
  <c r="J66"/>
  <c r="J65"/>
  <c r="K57"/>
  <c r="J55"/>
  <c r="J53"/>
  <c r="K52"/>
  <c r="J44"/>
  <c r="K39"/>
  <c r="G39"/>
  <c r="J39" s="1"/>
  <c r="G57"/>
  <c r="J43"/>
  <c r="J40"/>
  <c r="G31"/>
  <c r="J31" s="1"/>
  <c r="J27"/>
  <c r="J28"/>
  <c r="K21"/>
  <c r="J12"/>
  <c r="D9"/>
  <c r="D69" s="1"/>
  <c r="G52"/>
  <c r="J52" s="1"/>
  <c r="J23"/>
  <c r="J14"/>
  <c r="L9"/>
  <c r="J41"/>
  <c r="L31"/>
  <c r="J18"/>
  <c r="J10"/>
  <c r="G19"/>
  <c r="J19" s="1"/>
  <c r="J46"/>
  <c r="G9"/>
  <c r="J11"/>
  <c r="J67"/>
  <c r="K65"/>
  <c r="J59"/>
  <c r="L57"/>
  <c r="L52"/>
  <c r="J47"/>
  <c r="L45"/>
  <c r="J30"/>
  <c r="J16"/>
  <c r="J57" l="1"/>
  <c r="G69"/>
  <c r="J69" s="1"/>
  <c r="J9"/>
  <c r="L69"/>
  <c r="K69"/>
</calcChain>
</file>

<file path=xl/sharedStrings.xml><?xml version="1.0" encoding="utf-8"?>
<sst xmlns="http://schemas.openxmlformats.org/spreadsheetml/2006/main" count="187" uniqueCount="86">
  <si>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</si>
  <si>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</si>
  <si>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</si>
  <si>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</si>
  <si>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</si>
  <si>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</si>
  <si>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</si>
  <si>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</si>
  <si>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</si>
  <si>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</si>
  <si>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</si>
  <si>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</si>
  <si>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</si>
  <si>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</si>
  <si>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</si>
  <si>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</si>
  <si>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</si>
  <si>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</si>
  <si>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</si>
  <si>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</si>
  <si>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</si>
  <si>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</si>
  <si>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</si>
  <si>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</si>
  <si>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</si>
  <si>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</si>
  <si>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</si>
  <si>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</si>
  <si>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</si>
  <si>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</si>
  <si>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</si>
  <si>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</si>
  <si>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</si>
  <si>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</si>
  <si>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</si>
  <si>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</si>
  <si>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</si>
  <si>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</si>
  <si>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</si>
  <si>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</si>
  <si>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</si>
  <si>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</si>
  <si>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</si>
  <si>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</si>
  <si>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</si>
  <si>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</si>
  <si>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</si>
  <si>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</si>
  <si>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</si>
  <si>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</si>
  <si>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</si>
  <si>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</si>
  <si>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</si>
  <si>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</si>
  <si>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</si>
  <si>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</si>
  <si>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</si>
  <si>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</si>
  <si>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</si>
  <si>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</si>
  <si>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</si>
  <si>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</si>
  <si>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</si>
  <si>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</si>
  <si>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</si>
  <si>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</si>
  <si>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</si>
  <si>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</si>
  <si>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</si>
  <si>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</si>
  <si>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</si>
  <si>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</si>
  <si>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</si>
  <si>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</si>
  <si>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</si>
  <si>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</si>
  <si>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</si>
  <si>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</si>
  <si>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</si>
  <si>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</si>
  <si>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</si>
  <si>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</si>
  <si>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</si>
  <si>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Дополнительное образование</t>
  </si>
  <si>
    <t>Исполнение консолидированного бюджета муниципального района "Шилкинский район" по расходам за 1 квартал 2018 года</t>
  </si>
  <si>
    <t>Судебная система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</si>
</sst>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4"/>
  <sheetViews>
    <sheetView tabSelected="1" view="pageBreakPreview" topLeftCell="A3" workbookViewId="0">
      <pane xSplit="3" ySplit="6" topLeftCell="D42" activePane="bottomRight" state="frozen"/>
      <selection activeCell="A3" sqref="A3"/>
      <selection pane="topRight" activeCell="D3" sqref="D3"/>
      <selection pane="bottomLeft" activeCell="A9" sqref="A9"/>
      <selection pane="bottomRight" activeCell="I70" sqref="I70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148397.90000000002</v>
      </c>
      <c r="E9" s="14">
        <f>SUM(E10:E18)</f>
        <v>65388.3</v>
      </c>
      <c r="F9" s="14">
        <f>SUM(F10:F18)</f>
        <v>83009.600000000006</v>
      </c>
      <c r="G9" s="14">
        <f>H9+I9</f>
        <v>36448.299999999996</v>
      </c>
      <c r="H9" s="14">
        <f>H10+H11+H12+H14+H15+H16+H17+H18</f>
        <v>19364.699999999997</v>
      </c>
      <c r="I9" s="14">
        <f>I10+I11+I12+I14+I15+I16+I17+I18</f>
        <v>17083.599999999999</v>
      </c>
      <c r="J9" s="14">
        <f>G9/D9*100</f>
        <v>24.561196620706891</v>
      </c>
      <c r="K9" s="14">
        <f>H9/E9*100</f>
        <v>29.61493111152912</v>
      </c>
      <c r="L9" s="14">
        <f>I9/F9*100</f>
        <v>20.580270233804278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4" si="0">E10+F10</f>
        <v>11027.5</v>
      </c>
      <c r="E10" s="15">
        <v>1119.3</v>
      </c>
      <c r="F10" s="15">
        <v>9908.2000000000007</v>
      </c>
      <c r="G10" s="15">
        <f t="shared" ref="G10:G64" si="1">H10+I10</f>
        <v>2660.2999999999997</v>
      </c>
      <c r="H10" s="15">
        <v>379.7</v>
      </c>
      <c r="I10" s="15">
        <v>2280.6</v>
      </c>
      <c r="J10" s="15">
        <f t="shared" ref="J10:J69" si="2">G10/D10*100</f>
        <v>24.124234867377009</v>
      </c>
      <c r="K10" s="15">
        <f>H10/E10*100</f>
        <v>33.922987581524168</v>
      </c>
      <c r="L10" s="15">
        <f t="shared" ref="L10:L69" si="3">I10/F10*100</f>
        <v>23.017298803011641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3630.6</v>
      </c>
      <c r="E11" s="15">
        <v>2131.1999999999998</v>
      </c>
      <c r="F11" s="15">
        <v>1499.4</v>
      </c>
      <c r="G11" s="15">
        <f t="shared" si="1"/>
        <v>951.5</v>
      </c>
      <c r="H11" s="15">
        <v>692.2</v>
      </c>
      <c r="I11" s="15">
        <v>259.3</v>
      </c>
      <c r="J11" s="15">
        <f t="shared" si="2"/>
        <v>26.207789346113593</v>
      </c>
      <c r="K11" s="15">
        <f>H11/E11*100</f>
        <v>32.479354354354363</v>
      </c>
      <c r="L11" s="15">
        <f t="shared" si="3"/>
        <v>17.293584100306788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37889.1</v>
      </c>
      <c r="E12" s="15">
        <v>18577.099999999999</v>
      </c>
      <c r="F12" s="15">
        <v>19312</v>
      </c>
      <c r="G12" s="15">
        <f t="shared" si="1"/>
        <v>9946.0999999999985</v>
      </c>
      <c r="H12" s="15">
        <v>5879.4</v>
      </c>
      <c r="I12" s="15">
        <v>4066.7</v>
      </c>
      <c r="J12" s="15">
        <f t="shared" si="2"/>
        <v>26.25055754821307</v>
      </c>
      <c r="K12" s="15">
        <f>H12/E12*100</f>
        <v>31.648642683734273</v>
      </c>
      <c r="L12" s="15">
        <f t="shared" si="3"/>
        <v>21.057891466445732</v>
      </c>
    </row>
    <row r="13" spans="1:14">
      <c r="A13" s="4" t="s">
        <v>85</v>
      </c>
      <c r="B13" s="5" t="s">
        <v>12</v>
      </c>
      <c r="C13" s="5" t="s">
        <v>39</v>
      </c>
      <c r="D13" s="15">
        <f t="shared" si="0"/>
        <v>75.400000000000006</v>
      </c>
      <c r="E13" s="15">
        <v>75.400000000000006</v>
      </c>
      <c r="F13" s="15"/>
      <c r="G13" s="15">
        <f t="shared" si="1"/>
        <v>0</v>
      </c>
      <c r="H13" s="15"/>
      <c r="I13" s="15"/>
      <c r="J13" s="15">
        <f t="shared" si="2"/>
        <v>0</v>
      </c>
      <c r="K13" s="15">
        <f>H13/E13*100</f>
        <v>0</v>
      </c>
      <c r="L13" s="15" t="e">
        <f t="shared" si="3"/>
        <v>#DIV/0!</v>
      </c>
    </row>
    <row r="14" spans="1:14" ht="25.5">
      <c r="A14" s="4" t="s">
        <v>19</v>
      </c>
      <c r="B14" s="5" t="s">
        <v>12</v>
      </c>
      <c r="C14" s="5" t="s">
        <v>20</v>
      </c>
      <c r="D14" s="15">
        <f t="shared" si="0"/>
        <v>6135.9</v>
      </c>
      <c r="E14" s="15">
        <v>6083.4</v>
      </c>
      <c r="F14" s="15">
        <v>52.5</v>
      </c>
      <c r="G14" s="15">
        <f t="shared" si="1"/>
        <v>1607.1</v>
      </c>
      <c r="H14" s="15">
        <v>1607.1</v>
      </c>
      <c r="I14" s="15"/>
      <c r="J14" s="15">
        <f t="shared" si="2"/>
        <v>26.191756710507015</v>
      </c>
      <c r="K14" s="15">
        <f>H14/E14*100</f>
        <v>26.417792681724034</v>
      </c>
      <c r="L14" s="15">
        <f t="shared" si="3"/>
        <v>0</v>
      </c>
    </row>
    <row r="15" spans="1:14">
      <c r="A15" s="4" t="s">
        <v>21</v>
      </c>
      <c r="B15" s="5" t="s">
        <v>12</v>
      </c>
      <c r="C15" s="5" t="s">
        <v>22</v>
      </c>
      <c r="D15" s="15">
        <f t="shared" si="0"/>
        <v>98.9</v>
      </c>
      <c r="E15" s="15"/>
      <c r="F15" s="15">
        <v>98.9</v>
      </c>
      <c r="G15" s="15">
        <f t="shared" si="1"/>
        <v>0</v>
      </c>
      <c r="H15" s="15"/>
      <c r="I15" s="15"/>
      <c r="J15" s="15">
        <f t="shared" si="2"/>
        <v>0</v>
      </c>
      <c r="K15" s="15" t="e">
        <f>H15/E15*100</f>
        <v>#DIV/0!</v>
      </c>
      <c r="L15" s="15">
        <f t="shared" si="3"/>
        <v>0</v>
      </c>
    </row>
    <row r="16" spans="1:14">
      <c r="A16" s="4" t="s">
        <v>23</v>
      </c>
      <c r="B16" s="5" t="s">
        <v>12</v>
      </c>
      <c r="C16" s="5" t="s">
        <v>24</v>
      </c>
      <c r="D16" s="15">
        <f t="shared" si="0"/>
        <v>2458.3000000000002</v>
      </c>
      <c r="E16" s="15">
        <v>1945</v>
      </c>
      <c r="F16" s="15">
        <v>513.29999999999995</v>
      </c>
      <c r="G16" s="15">
        <f t="shared" si="1"/>
        <v>0</v>
      </c>
      <c r="H16" s="15"/>
      <c r="I16" s="15"/>
      <c r="J16" s="15">
        <f t="shared" si="2"/>
        <v>0</v>
      </c>
      <c r="K16" s="15"/>
      <c r="L16" s="15">
        <f t="shared" si="3"/>
        <v>0</v>
      </c>
    </row>
    <row r="17" spans="1:14" hidden="1">
      <c r="A17" s="4" t="s">
        <v>23</v>
      </c>
      <c r="B17" s="5" t="s">
        <v>12</v>
      </c>
      <c r="C17" s="5" t="s">
        <v>25</v>
      </c>
      <c r="D17" s="15">
        <f t="shared" si="0"/>
        <v>0</v>
      </c>
      <c r="E17" s="15"/>
      <c r="F17" s="15"/>
      <c r="G17" s="15">
        <f t="shared" si="1"/>
        <v>0</v>
      </c>
      <c r="H17" s="15"/>
      <c r="I17" s="15"/>
      <c r="J17" s="15" t="e">
        <f t="shared" si="2"/>
        <v>#DIV/0!</v>
      </c>
      <c r="K17" s="15" t="e">
        <f t="shared" ref="K17:K21" si="4">H17/E17*100</f>
        <v>#DIV/0!</v>
      </c>
      <c r="L17" s="15" t="e">
        <f t="shared" si="3"/>
        <v>#DIV/0!</v>
      </c>
    </row>
    <row r="18" spans="1:14">
      <c r="A18" s="4" t="s">
        <v>26</v>
      </c>
      <c r="B18" s="5" t="s">
        <v>12</v>
      </c>
      <c r="C18" s="5" t="s">
        <v>27</v>
      </c>
      <c r="D18" s="15">
        <f t="shared" si="0"/>
        <v>87082.200000000012</v>
      </c>
      <c r="E18" s="15">
        <v>35456.9</v>
      </c>
      <c r="F18" s="15">
        <v>51625.3</v>
      </c>
      <c r="G18" s="15">
        <f t="shared" si="1"/>
        <v>21283.3</v>
      </c>
      <c r="H18" s="15">
        <v>10806.3</v>
      </c>
      <c r="I18" s="15">
        <v>10477</v>
      </c>
      <c r="J18" s="15">
        <f t="shared" si="2"/>
        <v>24.440471186993435</v>
      </c>
      <c r="K18" s="15">
        <f t="shared" si="4"/>
        <v>30.477283688083272</v>
      </c>
      <c r="L18" s="15">
        <f t="shared" si="3"/>
        <v>20.294313059681976</v>
      </c>
    </row>
    <row r="19" spans="1:14">
      <c r="A19" s="6" t="s">
        <v>28</v>
      </c>
      <c r="B19" s="3" t="s">
        <v>14</v>
      </c>
      <c r="C19" s="3"/>
      <c r="D19" s="14">
        <f t="shared" si="0"/>
        <v>3319</v>
      </c>
      <c r="E19" s="14">
        <f>E20</f>
        <v>1659.5</v>
      </c>
      <c r="F19" s="14">
        <f>F20</f>
        <v>1659.5</v>
      </c>
      <c r="G19" s="14">
        <f t="shared" si="1"/>
        <v>750.4</v>
      </c>
      <c r="H19" s="14">
        <f>H20</f>
        <v>414.9</v>
      </c>
      <c r="I19" s="14">
        <f>I20</f>
        <v>335.5</v>
      </c>
      <c r="J19" s="14">
        <f t="shared" si="2"/>
        <v>22.609219644471228</v>
      </c>
      <c r="K19" s="16">
        <f t="shared" si="4"/>
        <v>25.001506477854775</v>
      </c>
      <c r="L19" s="14">
        <f t="shared" si="3"/>
        <v>20.216932811087677</v>
      </c>
      <c r="M19" s="18"/>
      <c r="N19" s="18"/>
    </row>
    <row r="20" spans="1:14" ht="25.5">
      <c r="A20" s="4" t="s">
        <v>29</v>
      </c>
      <c r="B20" s="5" t="s">
        <v>14</v>
      </c>
      <c r="C20" s="5" t="s">
        <v>16</v>
      </c>
      <c r="D20" s="15">
        <f t="shared" si="0"/>
        <v>3319</v>
      </c>
      <c r="E20" s="15">
        <v>1659.5</v>
      </c>
      <c r="F20" s="15">
        <v>1659.5</v>
      </c>
      <c r="G20" s="15">
        <f t="shared" si="1"/>
        <v>750.4</v>
      </c>
      <c r="H20" s="15">
        <v>414.9</v>
      </c>
      <c r="I20" s="15">
        <v>335.5</v>
      </c>
      <c r="J20" s="15">
        <f t="shared" si="2"/>
        <v>22.609219644471228</v>
      </c>
      <c r="K20" s="15">
        <f t="shared" si="4"/>
        <v>25.001506477854775</v>
      </c>
      <c r="L20" s="15">
        <f t="shared" si="3"/>
        <v>20.216932811087677</v>
      </c>
    </row>
    <row r="21" spans="1:14" ht="26.25" customHeight="1">
      <c r="A21" s="6" t="s">
        <v>30</v>
      </c>
      <c r="B21" s="3" t="s">
        <v>16</v>
      </c>
      <c r="C21" s="3"/>
      <c r="D21" s="14">
        <f t="shared" si="0"/>
        <v>1464.4</v>
      </c>
      <c r="E21" s="14">
        <f>E22+E23+E24</f>
        <v>1047.5</v>
      </c>
      <c r="F21" s="14">
        <f>F22+F23+F24</f>
        <v>416.9</v>
      </c>
      <c r="G21" s="14">
        <f t="shared" si="1"/>
        <v>409.4</v>
      </c>
      <c r="H21" s="14">
        <f>H22+H23+H24</f>
        <v>309.89999999999998</v>
      </c>
      <c r="I21" s="14">
        <f>I22+I23+I24</f>
        <v>99.5</v>
      </c>
      <c r="J21" s="14">
        <f t="shared" si="2"/>
        <v>27.95684239278885</v>
      </c>
      <c r="K21" s="14">
        <f t="shared" si="4"/>
        <v>29.584725536992838</v>
      </c>
      <c r="L21" s="14">
        <f t="shared" si="3"/>
        <v>23.866634684576638</v>
      </c>
      <c r="M21" s="18"/>
      <c r="N21" s="18"/>
    </row>
    <row r="22" spans="1:14" hidden="1">
      <c r="A22" s="4" t="s">
        <v>31</v>
      </c>
      <c r="B22" s="5" t="s">
        <v>16</v>
      </c>
      <c r="C22" s="5" t="s">
        <v>14</v>
      </c>
      <c r="D22" s="15">
        <f t="shared" si="0"/>
        <v>0</v>
      </c>
      <c r="E22" s="15"/>
      <c r="F22" s="15"/>
      <c r="G22" s="15">
        <f t="shared" si="1"/>
        <v>0</v>
      </c>
      <c r="H22" s="15"/>
      <c r="I22" s="15"/>
      <c r="J22" s="15"/>
      <c r="K22" s="15"/>
      <c r="L22" s="15"/>
    </row>
    <row r="23" spans="1:14" ht="38.25">
      <c r="A23" s="4" t="s">
        <v>32</v>
      </c>
      <c r="B23" s="5" t="s">
        <v>16</v>
      </c>
      <c r="C23" s="5" t="s">
        <v>33</v>
      </c>
      <c r="D23" s="15">
        <f t="shared" si="0"/>
        <v>1464.4</v>
      </c>
      <c r="E23" s="15">
        <v>1047.5</v>
      </c>
      <c r="F23" s="15">
        <v>416.9</v>
      </c>
      <c r="G23" s="15">
        <f t="shared" si="1"/>
        <v>409.4</v>
      </c>
      <c r="H23" s="15">
        <v>309.89999999999998</v>
      </c>
      <c r="I23" s="15">
        <v>99.5</v>
      </c>
      <c r="J23" s="15">
        <f t="shared" si="2"/>
        <v>27.95684239278885</v>
      </c>
      <c r="K23" s="15">
        <f>H23/E23*100</f>
        <v>29.584725536992838</v>
      </c>
      <c r="L23" s="15">
        <f t="shared" si="3"/>
        <v>23.866634684576638</v>
      </c>
    </row>
    <row r="24" spans="1:14" hidden="1">
      <c r="A24" s="4" t="s">
        <v>34</v>
      </c>
      <c r="B24" s="5" t="s">
        <v>16</v>
      </c>
      <c r="C24" s="5" t="s">
        <v>35</v>
      </c>
      <c r="D24" s="15">
        <f t="shared" si="0"/>
        <v>0</v>
      </c>
      <c r="E24" s="15"/>
      <c r="F24" s="15"/>
      <c r="G24" s="15">
        <f t="shared" si="1"/>
        <v>0</v>
      </c>
      <c r="H24" s="15"/>
      <c r="I24" s="15"/>
      <c r="J24" s="15" t="e">
        <f t="shared" si="2"/>
        <v>#DIV/0!</v>
      </c>
      <c r="K24" s="15"/>
      <c r="L24" s="15" t="e">
        <f t="shared" si="3"/>
        <v>#DIV/0!</v>
      </c>
    </row>
    <row r="25" spans="1:14">
      <c r="A25" s="6" t="s">
        <v>36</v>
      </c>
      <c r="B25" s="3" t="s">
        <v>18</v>
      </c>
      <c r="C25" s="3"/>
      <c r="D25" s="14">
        <f>E25+F25</f>
        <v>39368.9</v>
      </c>
      <c r="E25" s="14">
        <f>E27+E28+E30+E29+E26</f>
        <v>21496.5</v>
      </c>
      <c r="F25" s="14">
        <f>F27+F28+F30+F29+F26</f>
        <v>17872.400000000001</v>
      </c>
      <c r="G25" s="14">
        <f t="shared" si="1"/>
        <v>5019.5</v>
      </c>
      <c r="H25" s="14">
        <f>H27+H28+H30+H29+H26</f>
        <v>1202.3</v>
      </c>
      <c r="I25" s="14">
        <f>I27+I28+I30+I29+I26</f>
        <v>3817.2</v>
      </c>
      <c r="J25" s="14">
        <f t="shared" si="2"/>
        <v>12.749911732357265</v>
      </c>
      <c r="K25" s="14">
        <f>H25/E25*100</f>
        <v>5.59300351219966</v>
      </c>
      <c r="L25" s="14">
        <f t="shared" si="3"/>
        <v>21.358071663570644</v>
      </c>
      <c r="M25" s="18"/>
      <c r="N25" s="18"/>
    </row>
    <row r="26" spans="1:14" s="12" customFormat="1" hidden="1">
      <c r="A26" s="10" t="s">
        <v>37</v>
      </c>
      <c r="B26" s="11" t="s">
        <v>18</v>
      </c>
      <c r="C26" s="11" t="s">
        <v>12</v>
      </c>
      <c r="D26" s="15">
        <f t="shared" si="0"/>
        <v>0</v>
      </c>
      <c r="E26" s="17"/>
      <c r="F26" s="17"/>
      <c r="G26" s="15">
        <f t="shared" si="1"/>
        <v>0</v>
      </c>
      <c r="H26" s="17"/>
      <c r="I26" s="17"/>
      <c r="J26" s="15"/>
      <c r="K26" s="15"/>
      <c r="L26" s="15"/>
    </row>
    <row r="27" spans="1:14">
      <c r="A27" s="4" t="s">
        <v>38</v>
      </c>
      <c r="B27" s="5" t="s">
        <v>18</v>
      </c>
      <c r="C27" s="5" t="s">
        <v>39</v>
      </c>
      <c r="D27" s="15">
        <f t="shared" si="0"/>
        <v>3301.8999999999996</v>
      </c>
      <c r="E27" s="15">
        <v>2677.2</v>
      </c>
      <c r="F27" s="15">
        <v>624.70000000000005</v>
      </c>
      <c r="G27" s="15">
        <f t="shared" si="1"/>
        <v>584.4</v>
      </c>
      <c r="H27" s="15">
        <v>584.4</v>
      </c>
      <c r="I27" s="15"/>
      <c r="J27" s="15">
        <f t="shared" si="2"/>
        <v>17.698900632968897</v>
      </c>
      <c r="K27" s="15">
        <f>H27/E27*100</f>
        <v>21.828776333482743</v>
      </c>
      <c r="L27" s="15">
        <f t="shared" si="3"/>
        <v>0</v>
      </c>
    </row>
    <row r="28" spans="1:14">
      <c r="A28" s="4" t="s">
        <v>40</v>
      </c>
      <c r="B28" s="5" t="s">
        <v>18</v>
      </c>
      <c r="C28" s="5" t="s">
        <v>41</v>
      </c>
      <c r="D28" s="15">
        <f t="shared" si="0"/>
        <v>270</v>
      </c>
      <c r="E28" s="15"/>
      <c r="F28" s="15">
        <v>270</v>
      </c>
      <c r="G28" s="15">
        <f t="shared" si="1"/>
        <v>0</v>
      </c>
      <c r="H28" s="15"/>
      <c r="I28" s="15"/>
      <c r="J28" s="15">
        <f t="shared" si="2"/>
        <v>0</v>
      </c>
      <c r="K28" s="15"/>
      <c r="L28" s="15">
        <f t="shared" si="3"/>
        <v>0</v>
      </c>
    </row>
    <row r="29" spans="1:14">
      <c r="A29" s="4" t="s">
        <v>42</v>
      </c>
      <c r="B29" s="5" t="s">
        <v>18</v>
      </c>
      <c r="C29" s="5" t="s">
        <v>33</v>
      </c>
      <c r="D29" s="15">
        <f t="shared" si="0"/>
        <v>28808.6</v>
      </c>
      <c r="E29" s="15">
        <v>16435.2</v>
      </c>
      <c r="F29" s="15">
        <v>12373.4</v>
      </c>
      <c r="G29" s="15">
        <f t="shared" si="1"/>
        <v>3103.1</v>
      </c>
      <c r="H29" s="15"/>
      <c r="I29" s="15">
        <v>3103.1</v>
      </c>
      <c r="J29" s="15">
        <f t="shared" si="2"/>
        <v>10.771436307213818</v>
      </c>
      <c r="K29" s="15">
        <f>H29/E29*100</f>
        <v>0</v>
      </c>
      <c r="L29" s="15">
        <f t="shared" si="3"/>
        <v>25.078798066820763</v>
      </c>
    </row>
    <row r="30" spans="1:14" ht="25.5">
      <c r="A30" s="4" t="s">
        <v>43</v>
      </c>
      <c r="B30" s="5" t="s">
        <v>18</v>
      </c>
      <c r="C30" s="5" t="s">
        <v>25</v>
      </c>
      <c r="D30" s="15">
        <f t="shared" si="0"/>
        <v>6988.4</v>
      </c>
      <c r="E30" s="15">
        <v>2384.1</v>
      </c>
      <c r="F30" s="15">
        <v>4604.3</v>
      </c>
      <c r="G30" s="15">
        <f t="shared" si="1"/>
        <v>1332</v>
      </c>
      <c r="H30" s="15">
        <v>617.9</v>
      </c>
      <c r="I30" s="15">
        <v>714.1</v>
      </c>
      <c r="J30" s="15">
        <f t="shared" si="2"/>
        <v>19.060156831320473</v>
      </c>
      <c r="K30" s="15">
        <f>H30/E30*100</f>
        <v>25.917537016064763</v>
      </c>
      <c r="L30" s="15">
        <f t="shared" si="3"/>
        <v>15.509415111960559</v>
      </c>
    </row>
    <row r="31" spans="1:14">
      <c r="A31" s="6" t="s">
        <v>44</v>
      </c>
      <c r="B31" s="3" t="s">
        <v>39</v>
      </c>
      <c r="C31" s="3"/>
      <c r="D31" s="14">
        <f t="shared" si="0"/>
        <v>73968.899999999994</v>
      </c>
      <c r="E31" s="14">
        <f>E32+E33+E34+E35</f>
        <v>26607.1</v>
      </c>
      <c r="F31" s="14">
        <f>F32+F33+F34+F35</f>
        <v>47361.8</v>
      </c>
      <c r="G31" s="14">
        <f t="shared" si="1"/>
        <v>4026.7</v>
      </c>
      <c r="H31" s="14">
        <f>H32+H33+H34+H35</f>
        <v>691.6</v>
      </c>
      <c r="I31" s="14">
        <f>I32+I33+I34+I35</f>
        <v>3335.1</v>
      </c>
      <c r="J31" s="14">
        <f t="shared" si="2"/>
        <v>5.4437743430009098</v>
      </c>
      <c r="K31" s="14">
        <f>H31/E31*100</f>
        <v>2.5993062002247522</v>
      </c>
      <c r="L31" s="14">
        <f t="shared" si="3"/>
        <v>7.0417509469656974</v>
      </c>
      <c r="M31" s="18"/>
      <c r="N31" s="18"/>
    </row>
    <row r="32" spans="1:14">
      <c r="A32" s="4" t="s">
        <v>45</v>
      </c>
      <c r="B32" s="5" t="s">
        <v>39</v>
      </c>
      <c r="C32" s="5" t="s">
        <v>12</v>
      </c>
      <c r="D32" s="15">
        <f t="shared" si="0"/>
        <v>5792.7</v>
      </c>
      <c r="E32" s="15"/>
      <c r="F32" s="15">
        <v>5792.7</v>
      </c>
      <c r="G32" s="15">
        <f t="shared" si="1"/>
        <v>536.79999999999995</v>
      </c>
      <c r="H32" s="15"/>
      <c r="I32" s="15">
        <v>536.79999999999995</v>
      </c>
      <c r="J32" s="15">
        <f t="shared" si="2"/>
        <v>9.2668358451154038</v>
      </c>
      <c r="K32" s="15"/>
      <c r="L32" s="15">
        <f t="shared" si="3"/>
        <v>9.2668358451154038</v>
      </c>
    </row>
    <row r="33" spans="1:14">
      <c r="A33" s="4" t="s">
        <v>46</v>
      </c>
      <c r="B33" s="5" t="s">
        <v>39</v>
      </c>
      <c r="C33" s="5" t="s">
        <v>14</v>
      </c>
      <c r="D33" s="15">
        <f t="shared" si="0"/>
        <v>51480.1</v>
      </c>
      <c r="E33" s="15">
        <v>23872.3</v>
      </c>
      <c r="F33" s="15">
        <v>27607.8</v>
      </c>
      <c r="G33" s="15">
        <f t="shared" si="1"/>
        <v>678.4</v>
      </c>
      <c r="H33" s="15"/>
      <c r="I33" s="15">
        <v>678.4</v>
      </c>
      <c r="J33" s="15">
        <f>G33/D33*100</f>
        <v>1.3177907579822106</v>
      </c>
      <c r="K33" s="15">
        <f>H33/E33*100</f>
        <v>0</v>
      </c>
      <c r="L33" s="15">
        <f t="shared" si="3"/>
        <v>2.4572765667673626</v>
      </c>
    </row>
    <row r="34" spans="1:14">
      <c r="A34" s="4" t="s">
        <v>47</v>
      </c>
      <c r="B34" s="5" t="s">
        <v>39</v>
      </c>
      <c r="C34" s="5" t="s">
        <v>16</v>
      </c>
      <c r="D34" s="15">
        <f t="shared" si="0"/>
        <v>13961.3</v>
      </c>
      <c r="E34" s="15"/>
      <c r="F34" s="15">
        <v>13961.3</v>
      </c>
      <c r="G34" s="15">
        <f t="shared" si="1"/>
        <v>2119.9</v>
      </c>
      <c r="H34" s="15"/>
      <c r="I34" s="15">
        <v>2119.9</v>
      </c>
      <c r="J34" s="15">
        <f t="shared" si="2"/>
        <v>15.184116092340972</v>
      </c>
      <c r="K34" s="15" t="e">
        <f>H34/E34*100</f>
        <v>#DIV/0!</v>
      </c>
      <c r="L34" s="15">
        <f t="shared" si="3"/>
        <v>15.184116092340972</v>
      </c>
    </row>
    <row r="35" spans="1:14" ht="25.5">
      <c r="A35" s="4" t="s">
        <v>48</v>
      </c>
      <c r="B35" s="5" t="s">
        <v>39</v>
      </c>
      <c r="C35" s="5" t="s">
        <v>39</v>
      </c>
      <c r="D35" s="15">
        <f t="shared" si="0"/>
        <v>2734.8</v>
      </c>
      <c r="E35" s="15">
        <v>2734.8</v>
      </c>
      <c r="F35" s="15"/>
      <c r="G35" s="15">
        <f t="shared" si="1"/>
        <v>691.6</v>
      </c>
      <c r="H35" s="15">
        <v>691.6</v>
      </c>
      <c r="I35" s="15"/>
      <c r="J35" s="15">
        <f t="shared" si="2"/>
        <v>25.288869387158108</v>
      </c>
      <c r="K35" s="15">
        <f>H35/E35*100</f>
        <v>25.288869387158108</v>
      </c>
      <c r="L35" s="15"/>
    </row>
    <row r="36" spans="1:14" hidden="1">
      <c r="A36" s="6" t="s">
        <v>49</v>
      </c>
      <c r="B36" s="3" t="s">
        <v>20</v>
      </c>
      <c r="C36" s="3"/>
      <c r="D36" s="14">
        <f t="shared" si="0"/>
        <v>0</v>
      </c>
      <c r="E36" s="14">
        <f>E38+E37</f>
        <v>0</v>
      </c>
      <c r="F36" s="14">
        <f>F38+F37</f>
        <v>0</v>
      </c>
      <c r="G36" s="14">
        <f t="shared" si="1"/>
        <v>0</v>
      </c>
      <c r="H36" s="14">
        <f>H38+H37</f>
        <v>0</v>
      </c>
      <c r="I36" s="14">
        <f>I38+I37</f>
        <v>0</v>
      </c>
      <c r="J36" s="14" t="e">
        <f t="shared" si="2"/>
        <v>#DIV/0!</v>
      </c>
      <c r="K36" s="14" t="e">
        <f>H36/E36*100</f>
        <v>#DIV/0!</v>
      </c>
      <c r="L36" s="15"/>
      <c r="M36" s="18"/>
      <c r="N36" s="18"/>
    </row>
    <row r="37" spans="1:14" s="12" customFormat="1" ht="25.5" hidden="1">
      <c r="A37" s="10" t="s">
        <v>50</v>
      </c>
      <c r="B37" s="11" t="s">
        <v>20</v>
      </c>
      <c r="C37" s="11" t="s">
        <v>16</v>
      </c>
      <c r="D37" s="15">
        <f t="shared" si="0"/>
        <v>0</v>
      </c>
      <c r="E37" s="17"/>
      <c r="F37" s="17"/>
      <c r="G37" s="15">
        <f t="shared" si="1"/>
        <v>0</v>
      </c>
      <c r="H37" s="17"/>
      <c r="I37" s="17"/>
      <c r="J37" s="15"/>
      <c r="K37" s="15"/>
      <c r="L37" s="15"/>
    </row>
    <row r="38" spans="1:14" ht="25.5" hidden="1">
      <c r="A38" s="4" t="s">
        <v>51</v>
      </c>
      <c r="B38" s="5" t="s">
        <v>20</v>
      </c>
      <c r="C38" s="5" t="s">
        <v>39</v>
      </c>
      <c r="D38" s="15">
        <f t="shared" si="0"/>
        <v>0</v>
      </c>
      <c r="E38" s="15"/>
      <c r="F38" s="19"/>
      <c r="G38" s="15">
        <f t="shared" si="1"/>
        <v>0</v>
      </c>
      <c r="H38" s="15"/>
      <c r="I38" s="15"/>
      <c r="J38" s="15" t="e">
        <f t="shared" si="2"/>
        <v>#DIV/0!</v>
      </c>
      <c r="K38" s="15" t="e">
        <f t="shared" ref="K38:K57" si="5">H38/E38*100</f>
        <v>#DIV/0!</v>
      </c>
      <c r="L38" s="15"/>
    </row>
    <row r="39" spans="1:14">
      <c r="A39" s="6" t="s">
        <v>52</v>
      </c>
      <c r="B39" s="3" t="s">
        <v>22</v>
      </c>
      <c r="C39" s="3"/>
      <c r="D39" s="14">
        <f t="shared" si="0"/>
        <v>531408.30000000005</v>
      </c>
      <c r="E39" s="14">
        <f>E40+E41+E43+E44+E42</f>
        <v>531408.30000000005</v>
      </c>
      <c r="F39" s="14">
        <f>F40+F41+F43+F44+F42</f>
        <v>0</v>
      </c>
      <c r="G39" s="14">
        <f t="shared" si="1"/>
        <v>163125</v>
      </c>
      <c r="H39" s="14">
        <f t="shared" ref="H39:I39" si="6">H40+H41+H43+H44+H42</f>
        <v>163125</v>
      </c>
      <c r="I39" s="14">
        <f t="shared" si="6"/>
        <v>0</v>
      </c>
      <c r="J39" s="14">
        <f t="shared" si="2"/>
        <v>30.696735448053779</v>
      </c>
      <c r="K39" s="14">
        <f t="shared" si="5"/>
        <v>30.696735448053779</v>
      </c>
      <c r="L39" s="15"/>
      <c r="M39" s="18"/>
      <c r="N39" s="18"/>
    </row>
    <row r="40" spans="1:14">
      <c r="A40" s="4" t="s">
        <v>53</v>
      </c>
      <c r="B40" s="5" t="s">
        <v>22</v>
      </c>
      <c r="C40" s="5" t="s">
        <v>12</v>
      </c>
      <c r="D40" s="15">
        <f t="shared" si="0"/>
        <v>117481.8</v>
      </c>
      <c r="E40" s="15">
        <v>117481.8</v>
      </c>
      <c r="F40" s="15"/>
      <c r="G40" s="15">
        <f t="shared" si="1"/>
        <v>38819.5</v>
      </c>
      <c r="H40" s="15">
        <v>38819.5</v>
      </c>
      <c r="I40" s="15"/>
      <c r="J40" s="15">
        <f t="shared" si="2"/>
        <v>33.042990488739534</v>
      </c>
      <c r="K40" s="15">
        <f t="shared" si="5"/>
        <v>33.042990488739534</v>
      </c>
      <c r="L40" s="15"/>
    </row>
    <row r="41" spans="1:14">
      <c r="A41" s="4" t="s">
        <v>54</v>
      </c>
      <c r="B41" s="5" t="s">
        <v>22</v>
      </c>
      <c r="C41" s="5" t="s">
        <v>14</v>
      </c>
      <c r="D41" s="15">
        <f t="shared" si="0"/>
        <v>354795.2</v>
      </c>
      <c r="E41" s="15">
        <v>354795.2</v>
      </c>
      <c r="F41" s="15"/>
      <c r="G41" s="15">
        <f t="shared" si="1"/>
        <v>108672.8</v>
      </c>
      <c r="H41" s="15">
        <v>108672.8</v>
      </c>
      <c r="I41" s="15"/>
      <c r="J41" s="15">
        <f t="shared" si="2"/>
        <v>30.629726670484832</v>
      </c>
      <c r="K41" s="15">
        <f t="shared" si="5"/>
        <v>30.629726670484832</v>
      </c>
      <c r="L41" s="15"/>
    </row>
    <row r="42" spans="1:14">
      <c r="A42" s="4" t="s">
        <v>83</v>
      </c>
      <c r="B42" s="5" t="s">
        <v>22</v>
      </c>
      <c r="C42" s="5" t="s">
        <v>16</v>
      </c>
      <c r="D42" s="15">
        <f t="shared" si="0"/>
        <v>48558.8</v>
      </c>
      <c r="E42" s="15">
        <v>48558.8</v>
      </c>
      <c r="F42" s="15"/>
      <c r="G42" s="15">
        <f t="shared" si="1"/>
        <v>11745.6</v>
      </c>
      <c r="H42" s="15">
        <v>11745.6</v>
      </c>
      <c r="I42" s="15"/>
      <c r="J42" s="15">
        <f t="shared" si="2"/>
        <v>24.188406632783348</v>
      </c>
      <c r="K42" s="15">
        <f t="shared" si="5"/>
        <v>24.188406632783348</v>
      </c>
      <c r="L42" s="15"/>
    </row>
    <row r="43" spans="1:14" ht="25.5">
      <c r="A43" s="4" t="s">
        <v>55</v>
      </c>
      <c r="B43" s="5" t="s">
        <v>22</v>
      </c>
      <c r="C43" s="5" t="s">
        <v>22</v>
      </c>
      <c r="D43" s="15">
        <f t="shared" si="0"/>
        <v>502.6</v>
      </c>
      <c r="E43" s="15">
        <v>502.6</v>
      </c>
      <c r="F43" s="15"/>
      <c r="G43" s="15">
        <f t="shared" si="1"/>
        <v>122.5</v>
      </c>
      <c r="H43" s="15">
        <v>122.5</v>
      </c>
      <c r="I43" s="15"/>
      <c r="J43" s="15">
        <f t="shared" si="2"/>
        <v>24.373259052924791</v>
      </c>
      <c r="K43" s="15">
        <f t="shared" si="5"/>
        <v>24.373259052924791</v>
      </c>
      <c r="L43" s="15"/>
    </row>
    <row r="44" spans="1:14">
      <c r="A44" s="4" t="s">
        <v>56</v>
      </c>
      <c r="B44" s="5" t="s">
        <v>22</v>
      </c>
      <c r="C44" s="5" t="s">
        <v>33</v>
      </c>
      <c r="D44" s="15">
        <f t="shared" si="0"/>
        <v>10069.9</v>
      </c>
      <c r="E44" s="15">
        <v>10069.9</v>
      </c>
      <c r="F44" s="15"/>
      <c r="G44" s="15">
        <f t="shared" si="1"/>
        <v>3764.6</v>
      </c>
      <c r="H44" s="15">
        <v>3764.6</v>
      </c>
      <c r="I44" s="15"/>
      <c r="J44" s="15">
        <f t="shared" si="2"/>
        <v>37.384681079255998</v>
      </c>
      <c r="K44" s="15">
        <f t="shared" si="5"/>
        <v>37.384681079255998</v>
      </c>
      <c r="L44" s="15"/>
    </row>
    <row r="45" spans="1:14">
      <c r="A45" s="6" t="s">
        <v>57</v>
      </c>
      <c r="B45" s="3" t="s">
        <v>41</v>
      </c>
      <c r="C45" s="3"/>
      <c r="D45" s="14">
        <f t="shared" si="0"/>
        <v>60283.8</v>
      </c>
      <c r="E45" s="14">
        <f>E46+E47</f>
        <v>30132.1</v>
      </c>
      <c r="F45" s="14">
        <f>F46+F47</f>
        <v>30151.7</v>
      </c>
      <c r="G45" s="14">
        <f t="shared" si="1"/>
        <v>19704.699999999997</v>
      </c>
      <c r="H45" s="14">
        <f>H46+H47</f>
        <v>9592.9</v>
      </c>
      <c r="I45" s="14">
        <f>I46+I47</f>
        <v>10111.799999999999</v>
      </c>
      <c r="J45" s="14">
        <f t="shared" si="2"/>
        <v>32.686559241454582</v>
      </c>
      <c r="K45" s="14">
        <f t="shared" si="5"/>
        <v>31.836148160931366</v>
      </c>
      <c r="L45" s="14">
        <f t="shared" si="3"/>
        <v>33.536417515430308</v>
      </c>
      <c r="M45" s="18"/>
      <c r="N45" s="18"/>
    </row>
    <row r="46" spans="1:14">
      <c r="A46" s="4" t="s">
        <v>58</v>
      </c>
      <c r="B46" s="5" t="s">
        <v>41</v>
      </c>
      <c r="C46" s="5" t="s">
        <v>12</v>
      </c>
      <c r="D46" s="15">
        <f t="shared" si="0"/>
        <v>54608</v>
      </c>
      <c r="E46" s="15">
        <v>24456.3</v>
      </c>
      <c r="F46" s="15">
        <v>30151.7</v>
      </c>
      <c r="G46" s="15">
        <f t="shared" si="1"/>
        <v>17324.5</v>
      </c>
      <c r="H46" s="15">
        <v>7212.7</v>
      </c>
      <c r="I46" s="15">
        <v>10111.799999999999</v>
      </c>
      <c r="J46" s="15">
        <f t="shared" si="2"/>
        <v>31.72520509815412</v>
      </c>
      <c r="K46" s="15">
        <f t="shared" si="5"/>
        <v>29.492196284801871</v>
      </c>
      <c r="L46" s="15">
        <f t="shared" si="3"/>
        <v>33.536417515430308</v>
      </c>
    </row>
    <row r="47" spans="1:14" ht="38.25">
      <c r="A47" s="4" t="s">
        <v>59</v>
      </c>
      <c r="B47" s="5" t="s">
        <v>41</v>
      </c>
      <c r="C47" s="5" t="s">
        <v>18</v>
      </c>
      <c r="D47" s="15">
        <f t="shared" si="0"/>
        <v>5675.8</v>
      </c>
      <c r="E47" s="15">
        <v>5675.8</v>
      </c>
      <c r="F47" s="15"/>
      <c r="G47" s="15">
        <f t="shared" si="1"/>
        <v>2380.1999999999998</v>
      </c>
      <c r="H47" s="15">
        <v>2380.1999999999998</v>
      </c>
      <c r="I47" s="15"/>
      <c r="J47" s="15">
        <f t="shared" si="2"/>
        <v>41.935938546108034</v>
      </c>
      <c r="K47" s="15">
        <f t="shared" si="5"/>
        <v>41.935938546108034</v>
      </c>
      <c r="L47" s="15" t="e">
        <f t="shared" si="3"/>
        <v>#DIV/0!</v>
      </c>
    </row>
    <row r="48" spans="1:14" hidden="1">
      <c r="A48" s="6" t="s">
        <v>60</v>
      </c>
      <c r="B48" s="3" t="s">
        <v>33</v>
      </c>
      <c r="C48" s="3"/>
      <c r="D48" s="14">
        <f t="shared" si="0"/>
        <v>0</v>
      </c>
      <c r="E48" s="14">
        <f>E49+E50+E51</f>
        <v>0</v>
      </c>
      <c r="F48" s="14">
        <f>F49+F50+F51</f>
        <v>0</v>
      </c>
      <c r="G48" s="14">
        <f t="shared" si="1"/>
        <v>0</v>
      </c>
      <c r="H48" s="14">
        <f>H49+H50+H51</f>
        <v>0</v>
      </c>
      <c r="I48" s="14">
        <f>I49+I50+I51</f>
        <v>0</v>
      </c>
      <c r="J48" s="14" t="e">
        <f t="shared" si="2"/>
        <v>#DIV/0!</v>
      </c>
      <c r="K48" s="14" t="e">
        <f t="shared" si="5"/>
        <v>#DIV/0!</v>
      </c>
      <c r="L48" s="15" t="e">
        <f t="shared" si="3"/>
        <v>#DIV/0!</v>
      </c>
    </row>
    <row r="49" spans="1:14" hidden="1">
      <c r="A49" s="4" t="s">
        <v>61</v>
      </c>
      <c r="B49" s="5" t="s">
        <v>33</v>
      </c>
      <c r="C49" s="5" t="s">
        <v>12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5"/>
        <v>#DIV/0!</v>
      </c>
      <c r="L49" s="15" t="e">
        <f t="shared" si="3"/>
        <v>#DIV/0!</v>
      </c>
    </row>
    <row r="50" spans="1:14" hidden="1">
      <c r="A50" s="4" t="s">
        <v>62</v>
      </c>
      <c r="B50" s="5" t="s">
        <v>33</v>
      </c>
      <c r="C50" s="5" t="s">
        <v>14</v>
      </c>
      <c r="D50" s="15">
        <f t="shared" si="0"/>
        <v>0</v>
      </c>
      <c r="E50" s="15"/>
      <c r="F50" s="15"/>
      <c r="G50" s="15">
        <f t="shared" si="1"/>
        <v>0</v>
      </c>
      <c r="H50" s="15"/>
      <c r="I50" s="15"/>
      <c r="J50" s="15" t="e">
        <f t="shared" si="2"/>
        <v>#DIV/0!</v>
      </c>
      <c r="K50" s="15" t="e">
        <f t="shared" si="5"/>
        <v>#DIV/0!</v>
      </c>
      <c r="L50" s="15" t="e">
        <f t="shared" si="3"/>
        <v>#DIV/0!</v>
      </c>
    </row>
    <row r="51" spans="1:14" ht="25.5" hidden="1">
      <c r="A51" s="4" t="s">
        <v>63</v>
      </c>
      <c r="B51" s="5" t="s">
        <v>33</v>
      </c>
      <c r="C51" s="5" t="s">
        <v>33</v>
      </c>
      <c r="D51" s="15">
        <f t="shared" si="0"/>
        <v>0</v>
      </c>
      <c r="E51" s="15"/>
      <c r="F51" s="15"/>
      <c r="G51" s="15">
        <f t="shared" si="1"/>
        <v>0</v>
      </c>
      <c r="H51" s="15"/>
      <c r="I51" s="15"/>
      <c r="J51" s="15" t="e">
        <f t="shared" si="2"/>
        <v>#DIV/0!</v>
      </c>
      <c r="K51" s="15" t="e">
        <f t="shared" si="5"/>
        <v>#DIV/0!</v>
      </c>
      <c r="L51" s="15" t="e">
        <f t="shared" si="3"/>
        <v>#DIV/0!</v>
      </c>
    </row>
    <row r="52" spans="1:14">
      <c r="A52" s="6" t="s">
        <v>64</v>
      </c>
      <c r="B52" s="3" t="s">
        <v>35</v>
      </c>
      <c r="C52" s="3"/>
      <c r="D52" s="14">
        <f t="shared" si="0"/>
        <v>34252.1</v>
      </c>
      <c r="E52" s="14">
        <f>E53+E54+E55+E56</f>
        <v>31988.399999999998</v>
      </c>
      <c r="F52" s="14">
        <f>F53+F54+F55+F56</f>
        <v>2263.6999999999998</v>
      </c>
      <c r="G52" s="14">
        <f t="shared" si="1"/>
        <v>7449.9000000000005</v>
      </c>
      <c r="H52" s="14">
        <f>H53+H54+H55+H56</f>
        <v>6890.6</v>
      </c>
      <c r="I52" s="14">
        <f>I53+I54+I55+I56</f>
        <v>559.29999999999995</v>
      </c>
      <c r="J52" s="14">
        <f t="shared" si="2"/>
        <v>21.750199257855726</v>
      </c>
      <c r="K52" s="14">
        <f t="shared" si="5"/>
        <v>21.540933588425805</v>
      </c>
      <c r="L52" s="14">
        <f t="shared" si="3"/>
        <v>24.707337544727658</v>
      </c>
      <c r="M52" s="18"/>
      <c r="N52" s="18"/>
    </row>
    <row r="53" spans="1:14">
      <c r="A53" s="4" t="s">
        <v>65</v>
      </c>
      <c r="B53" s="5" t="s">
        <v>35</v>
      </c>
      <c r="C53" s="5" t="s">
        <v>12</v>
      </c>
      <c r="D53" s="15">
        <f t="shared" si="0"/>
        <v>5381.7</v>
      </c>
      <c r="E53" s="15">
        <v>3936</v>
      </c>
      <c r="F53" s="15">
        <v>1445.7</v>
      </c>
      <c r="G53" s="15">
        <f t="shared" si="1"/>
        <v>757.8</v>
      </c>
      <c r="H53" s="15">
        <v>594</v>
      </c>
      <c r="I53" s="15">
        <v>163.80000000000001</v>
      </c>
      <c r="J53" s="15">
        <f t="shared" si="2"/>
        <v>14.081052455543789</v>
      </c>
      <c r="K53" s="15">
        <f t="shared" si="5"/>
        <v>15.091463414634147</v>
      </c>
      <c r="L53" s="15">
        <f t="shared" si="3"/>
        <v>11.330151483710313</v>
      </c>
    </row>
    <row r="54" spans="1:14">
      <c r="A54" s="4" t="s">
        <v>66</v>
      </c>
      <c r="B54" s="5" t="s">
        <v>35</v>
      </c>
      <c r="C54" s="5" t="s">
        <v>16</v>
      </c>
      <c r="D54" s="15">
        <f t="shared" si="0"/>
        <v>1215.3</v>
      </c>
      <c r="E54" s="15">
        <v>397.3</v>
      </c>
      <c r="F54" s="15">
        <v>818</v>
      </c>
      <c r="G54" s="15">
        <f t="shared" si="1"/>
        <v>748</v>
      </c>
      <c r="H54" s="15">
        <v>352.5</v>
      </c>
      <c r="I54" s="15">
        <v>395.5</v>
      </c>
      <c r="J54" s="15">
        <f t="shared" si="2"/>
        <v>61.54858882580433</v>
      </c>
      <c r="K54" s="15">
        <f t="shared" si="5"/>
        <v>88.723886232066448</v>
      </c>
      <c r="L54" s="15">
        <f t="shared" si="3"/>
        <v>48.349633251833737</v>
      </c>
    </row>
    <row r="55" spans="1:14">
      <c r="A55" s="4" t="s">
        <v>67</v>
      </c>
      <c r="B55" s="5" t="s">
        <v>35</v>
      </c>
      <c r="C55" s="5" t="s">
        <v>18</v>
      </c>
      <c r="D55" s="15">
        <f t="shared" si="0"/>
        <v>27655.1</v>
      </c>
      <c r="E55" s="15">
        <v>27655.1</v>
      </c>
      <c r="F55" s="15"/>
      <c r="G55" s="15">
        <f t="shared" si="1"/>
        <v>5944.1</v>
      </c>
      <c r="H55" s="15">
        <v>5944.1</v>
      </c>
      <c r="I55" s="15"/>
      <c r="J55" s="15">
        <f t="shared" si="2"/>
        <v>21.493684709149491</v>
      </c>
      <c r="K55" s="15">
        <f t="shared" si="5"/>
        <v>21.493684709149491</v>
      </c>
      <c r="L55" s="15"/>
    </row>
    <row r="56" spans="1:14" ht="25.5" hidden="1">
      <c r="A56" s="4" t="s">
        <v>68</v>
      </c>
      <c r="B56" s="5" t="s">
        <v>35</v>
      </c>
      <c r="C56" s="5" t="s">
        <v>20</v>
      </c>
      <c r="D56" s="15">
        <f t="shared" si="0"/>
        <v>0</v>
      </c>
      <c r="E56" s="15"/>
      <c r="F56" s="15"/>
      <c r="G56" s="15">
        <f t="shared" si="1"/>
        <v>0</v>
      </c>
      <c r="H56" s="15"/>
      <c r="I56" s="15"/>
      <c r="J56" s="15"/>
      <c r="K56" s="15"/>
      <c r="L56" s="15"/>
    </row>
    <row r="57" spans="1:14">
      <c r="A57" s="6" t="s">
        <v>69</v>
      </c>
      <c r="B57" s="3" t="s">
        <v>24</v>
      </c>
      <c r="C57" s="3"/>
      <c r="D57" s="14">
        <f>E57+F57</f>
        <v>17010.599999999999</v>
      </c>
      <c r="E57" s="14">
        <f>E59+E58</f>
        <v>800</v>
      </c>
      <c r="F57" s="14">
        <f>F59+F58</f>
        <v>16210.6</v>
      </c>
      <c r="G57" s="14">
        <f>H57+I57</f>
        <v>8268.6</v>
      </c>
      <c r="H57" s="14">
        <f>H59+H58</f>
        <v>226.7</v>
      </c>
      <c r="I57" s="14">
        <f>I59+I58</f>
        <v>8041.9</v>
      </c>
      <c r="J57" s="14">
        <f t="shared" si="2"/>
        <v>48.60851469083984</v>
      </c>
      <c r="K57" s="14">
        <f t="shared" si="5"/>
        <v>28.337499999999999</v>
      </c>
      <c r="L57" s="14">
        <f t="shared" si="3"/>
        <v>49.608897881632998</v>
      </c>
      <c r="M57" s="18"/>
      <c r="N57" s="18"/>
    </row>
    <row r="58" spans="1:14" s="12" customFormat="1" hidden="1">
      <c r="A58" s="10" t="s">
        <v>70</v>
      </c>
      <c r="B58" s="11" t="s">
        <v>24</v>
      </c>
      <c r="C58" s="11" t="s">
        <v>12</v>
      </c>
      <c r="D58" s="15">
        <f t="shared" si="0"/>
        <v>0</v>
      </c>
      <c r="E58" s="17"/>
      <c r="F58" s="17"/>
      <c r="G58" s="15">
        <f t="shared" si="1"/>
        <v>0</v>
      </c>
      <c r="H58" s="17"/>
      <c r="I58" s="17"/>
      <c r="J58" s="17" t="e">
        <f t="shared" si="2"/>
        <v>#DIV/0!</v>
      </c>
      <c r="K58" s="17"/>
      <c r="L58" s="15" t="e">
        <f t="shared" si="3"/>
        <v>#DIV/0!</v>
      </c>
    </row>
    <row r="59" spans="1:14">
      <c r="A59" s="4" t="s">
        <v>71</v>
      </c>
      <c r="B59" s="5" t="s">
        <v>24</v>
      </c>
      <c r="C59" s="5" t="s">
        <v>14</v>
      </c>
      <c r="D59" s="15">
        <f t="shared" si="0"/>
        <v>17010.599999999999</v>
      </c>
      <c r="E59" s="15">
        <v>800</v>
      </c>
      <c r="F59" s="15">
        <v>16210.6</v>
      </c>
      <c r="G59" s="15">
        <f t="shared" si="1"/>
        <v>8268.6</v>
      </c>
      <c r="H59" s="15">
        <v>226.7</v>
      </c>
      <c r="I59" s="15">
        <v>8041.9</v>
      </c>
      <c r="J59" s="17">
        <f t="shared" si="2"/>
        <v>48.60851469083984</v>
      </c>
      <c r="K59" s="15">
        <f>H59/E59*100</f>
        <v>28.337499999999999</v>
      </c>
      <c r="L59" s="15">
        <f t="shared" si="3"/>
        <v>49.608897881632998</v>
      </c>
    </row>
    <row r="60" spans="1:14" s="9" customFormat="1">
      <c r="A60" s="6" t="s">
        <v>72</v>
      </c>
      <c r="B60" s="3" t="s">
        <v>25</v>
      </c>
      <c r="C60" s="3"/>
      <c r="D60" s="14">
        <f t="shared" si="0"/>
        <v>1000</v>
      </c>
      <c r="E60" s="14">
        <f>E61+E62</f>
        <v>1000</v>
      </c>
      <c r="F60" s="14">
        <f>F61+F62</f>
        <v>0</v>
      </c>
      <c r="G60" s="14">
        <f t="shared" si="1"/>
        <v>270</v>
      </c>
      <c r="H60" s="14">
        <f>H61+H62</f>
        <v>270</v>
      </c>
      <c r="I60" s="14">
        <f>I61+I62</f>
        <v>0</v>
      </c>
      <c r="J60" s="14">
        <f t="shared" si="2"/>
        <v>27</v>
      </c>
      <c r="K60" s="14">
        <f>H60/E60*100</f>
        <v>27</v>
      </c>
      <c r="L60" s="15"/>
      <c r="M60" s="20"/>
      <c r="N60" s="20"/>
    </row>
    <row r="61" spans="1:14" hidden="1">
      <c r="A61" s="4" t="s">
        <v>73</v>
      </c>
      <c r="B61" s="5" t="s">
        <v>25</v>
      </c>
      <c r="C61" s="5" t="s">
        <v>12</v>
      </c>
      <c r="D61" s="15">
        <f t="shared" si="0"/>
        <v>0</v>
      </c>
      <c r="E61" s="15"/>
      <c r="F61" s="15"/>
      <c r="G61" s="15">
        <f t="shared" si="1"/>
        <v>0</v>
      </c>
      <c r="H61" s="15"/>
      <c r="I61" s="15"/>
      <c r="J61" s="17" t="e">
        <f t="shared" si="2"/>
        <v>#DIV/0!</v>
      </c>
      <c r="K61" s="15"/>
      <c r="L61" s="15"/>
    </row>
    <row r="62" spans="1:14">
      <c r="A62" s="4" t="s">
        <v>74</v>
      </c>
      <c r="B62" s="5" t="s">
        <v>25</v>
      </c>
      <c r="C62" s="5" t="s">
        <v>14</v>
      </c>
      <c r="D62" s="15">
        <f t="shared" si="0"/>
        <v>1000</v>
      </c>
      <c r="E62" s="15">
        <v>1000</v>
      </c>
      <c r="F62" s="15"/>
      <c r="G62" s="15">
        <f t="shared" si="1"/>
        <v>270</v>
      </c>
      <c r="H62" s="15">
        <v>270</v>
      </c>
      <c r="I62" s="15"/>
      <c r="J62" s="17">
        <f t="shared" si="2"/>
        <v>27</v>
      </c>
      <c r="K62" s="15">
        <f t="shared" ref="K62:K69" si="7">H62/E62*100</f>
        <v>27</v>
      </c>
      <c r="L62" s="15"/>
    </row>
    <row r="63" spans="1:14" s="9" customFormat="1" ht="25.5">
      <c r="A63" s="6" t="s">
        <v>75</v>
      </c>
      <c r="B63" s="3" t="s">
        <v>27</v>
      </c>
      <c r="C63" s="3"/>
      <c r="D63" s="14">
        <f t="shared" si="0"/>
        <v>460.4</v>
      </c>
      <c r="E63" s="14">
        <f>E64</f>
        <v>400</v>
      </c>
      <c r="F63" s="14">
        <f>F64</f>
        <v>60.4</v>
      </c>
      <c r="G63" s="14">
        <f t="shared" si="1"/>
        <v>47.699999999999996</v>
      </c>
      <c r="H63" s="14">
        <f>H64</f>
        <v>37.299999999999997</v>
      </c>
      <c r="I63" s="14">
        <f>I64</f>
        <v>10.4</v>
      </c>
      <c r="J63" s="14">
        <f t="shared" si="2"/>
        <v>10.360556038227628</v>
      </c>
      <c r="K63" s="14">
        <f t="shared" si="7"/>
        <v>9.3249999999999993</v>
      </c>
      <c r="L63" s="14">
        <f t="shared" si="3"/>
        <v>17.218543046357617</v>
      </c>
      <c r="M63" s="20"/>
      <c r="N63" s="20"/>
    </row>
    <row r="64" spans="1:14" ht="25.5">
      <c r="A64" s="4" t="s">
        <v>76</v>
      </c>
      <c r="B64" s="5" t="s">
        <v>27</v>
      </c>
      <c r="C64" s="5" t="s">
        <v>12</v>
      </c>
      <c r="D64" s="15">
        <f t="shared" si="0"/>
        <v>460.4</v>
      </c>
      <c r="E64" s="15">
        <v>400</v>
      </c>
      <c r="F64" s="15">
        <v>60.4</v>
      </c>
      <c r="G64" s="15">
        <f t="shared" si="1"/>
        <v>47.699999999999996</v>
      </c>
      <c r="H64" s="15">
        <v>37.299999999999997</v>
      </c>
      <c r="I64" s="15">
        <v>10.4</v>
      </c>
      <c r="J64" s="17">
        <f t="shared" si="2"/>
        <v>10.360556038227628</v>
      </c>
      <c r="K64" s="15">
        <f t="shared" si="7"/>
        <v>9.3249999999999993</v>
      </c>
      <c r="L64" s="15">
        <f t="shared" si="3"/>
        <v>17.218543046357617</v>
      </c>
    </row>
    <row r="65" spans="1:14">
      <c r="A65" s="6" t="s">
        <v>77</v>
      </c>
      <c r="B65" s="3" t="s">
        <v>78</v>
      </c>
      <c r="C65" s="3"/>
      <c r="D65" s="14">
        <f>E65</f>
        <v>70835</v>
      </c>
      <c r="E65" s="14">
        <f>E66+E67+E68</f>
        <v>70835</v>
      </c>
      <c r="F65" s="14">
        <f>F66+F67</f>
        <v>0</v>
      </c>
      <c r="G65" s="14">
        <f>G66+G67+G68</f>
        <v>24381.800000000003</v>
      </c>
      <c r="H65" s="14">
        <f>H66+H67+H68</f>
        <v>24381.800000000003</v>
      </c>
      <c r="I65" s="14">
        <f>I66+I67</f>
        <v>0</v>
      </c>
      <c r="J65" s="14">
        <f>G65/D65*100</f>
        <v>34.420554810475053</v>
      </c>
      <c r="K65" s="14">
        <f t="shared" si="7"/>
        <v>34.420554810475053</v>
      </c>
      <c r="L65" s="15"/>
      <c r="M65" s="18"/>
      <c r="N65" s="18"/>
    </row>
    <row r="66" spans="1:14" ht="38.25">
      <c r="A66" s="4" t="s">
        <v>79</v>
      </c>
      <c r="B66" s="5" t="s">
        <v>78</v>
      </c>
      <c r="C66" s="5" t="s">
        <v>12</v>
      </c>
      <c r="D66" s="17">
        <f>E66</f>
        <v>17865.3</v>
      </c>
      <c r="E66" s="15">
        <v>17865.3</v>
      </c>
      <c r="F66" s="15"/>
      <c r="G66" s="15">
        <f>H66</f>
        <v>4466.3</v>
      </c>
      <c r="H66" s="15">
        <v>4466.3</v>
      </c>
      <c r="I66" s="15"/>
      <c r="J66" s="15">
        <f>G66/D66*100</f>
        <v>24.999860063922803</v>
      </c>
      <c r="K66" s="15">
        <f t="shared" si="7"/>
        <v>24.999860063922803</v>
      </c>
      <c r="L66" s="15"/>
    </row>
    <row r="67" spans="1:14">
      <c r="A67" s="4" t="s">
        <v>80</v>
      </c>
      <c r="B67" s="5" t="s">
        <v>78</v>
      </c>
      <c r="C67" s="5" t="s">
        <v>14</v>
      </c>
      <c r="D67" s="17">
        <f>E67</f>
        <v>23600</v>
      </c>
      <c r="E67" s="15">
        <v>23600</v>
      </c>
      <c r="F67" s="15"/>
      <c r="G67" s="15">
        <f>H67</f>
        <v>6926.3</v>
      </c>
      <c r="H67" s="15">
        <v>6926.3</v>
      </c>
      <c r="I67" s="15"/>
      <c r="J67" s="15">
        <f>G67/D67*100</f>
        <v>29.348728813559323</v>
      </c>
      <c r="K67" s="15">
        <f t="shared" si="7"/>
        <v>29.348728813559323</v>
      </c>
      <c r="L67" s="15"/>
    </row>
    <row r="68" spans="1:14">
      <c r="A68" s="4" t="s">
        <v>81</v>
      </c>
      <c r="B68" s="5" t="s">
        <v>78</v>
      </c>
      <c r="C68" s="5" t="s">
        <v>16</v>
      </c>
      <c r="D68" s="17">
        <f>E68</f>
        <v>29369.7</v>
      </c>
      <c r="E68" s="21">
        <v>29369.7</v>
      </c>
      <c r="F68" s="15"/>
      <c r="G68" s="15">
        <f>H68</f>
        <v>12989.2</v>
      </c>
      <c r="H68" s="15">
        <v>12989.2</v>
      </c>
      <c r="I68" s="15"/>
      <c r="J68" s="15">
        <f>G68/D68*100</f>
        <v>44.226532787192248</v>
      </c>
      <c r="K68" s="15">
        <f t="shared" si="7"/>
        <v>44.226532787192248</v>
      </c>
      <c r="L68" s="15"/>
    </row>
    <row r="69" spans="1:14">
      <c r="A69" s="7" t="s">
        <v>82</v>
      </c>
      <c r="B69" s="8"/>
      <c r="C69" s="8"/>
      <c r="D69" s="16">
        <f>D9+D19+D21+D25+D31+D36+D39+D45+D48+D52+D65+D57+D60+D63</f>
        <v>981769.3</v>
      </c>
      <c r="E69" s="16">
        <f>E9+E19+E21+E25+E31+E36+E39+E45+E48+E52+E57+E60+E63+E65</f>
        <v>782762.70000000007</v>
      </c>
      <c r="F69" s="16">
        <f>F9+F19+F21+F25+F31+F36+F39+F45+F48+F52+F57+F60+F63+F65+0.1</f>
        <v>199006.70000000004</v>
      </c>
      <c r="G69" s="16">
        <f>G9+G19+G21+G25+G31+G36+G39+G45+G48+G52+G65+G57+G60+G63</f>
        <v>269902</v>
      </c>
      <c r="H69" s="16">
        <f>H9+H19+H21+H25+H31+H39+H45+H52+H57+H63+H65+H60+H36</f>
        <v>226507.7</v>
      </c>
      <c r="I69" s="16">
        <f>I9+I19+I21+I25+I31+I36+I39+I45+I48+I52+I57+I60+I63+I65+0.2</f>
        <v>43394.5</v>
      </c>
      <c r="J69" s="16">
        <f t="shared" si="2"/>
        <v>27.491387233232899</v>
      </c>
      <c r="K69" s="16">
        <f t="shared" si="7"/>
        <v>28.936956244849171</v>
      </c>
      <c r="L69" s="16">
        <f t="shared" si="3"/>
        <v>21.805547250419202</v>
      </c>
    </row>
    <row r="70" spans="1:14">
      <c r="B70" s="1"/>
      <c r="C70" s="1"/>
    </row>
    <row r="71" spans="1:14">
      <c r="B71" s="1"/>
      <c r="C71" s="1"/>
      <c r="E71" s="13"/>
      <c r="F71" s="18"/>
      <c r="H71" s="13"/>
      <c r="I71" s="18"/>
    </row>
    <row r="72" spans="1:14">
      <c r="B72" s="1"/>
      <c r="C72" s="1"/>
      <c r="E72" s="18"/>
      <c r="H72" s="18"/>
    </row>
    <row r="73" spans="1:14">
      <c r="B73" s="1"/>
      <c r="C73" s="1"/>
      <c r="E73" s="18"/>
      <c r="H73" s="18"/>
    </row>
    <row r="74" spans="1:14">
      <c r="B74" s="1"/>
      <c r="C74" s="1"/>
      <c r="E74" s="18"/>
      <c r="H74" s="18"/>
    </row>
    <row r="75" spans="1:14">
      <c r="B75" s="1"/>
      <c r="C75" s="1"/>
      <c r="E75" s="18"/>
      <c r="H75" s="18"/>
    </row>
    <row r="76" spans="1:14">
      <c r="B76" s="1"/>
      <c r="C76" s="1"/>
      <c r="E76" s="18"/>
      <c r="H76" s="18"/>
    </row>
    <row r="77" spans="1:14">
      <c r="B77" s="1"/>
      <c r="C77" s="1"/>
      <c r="E77" s="18"/>
      <c r="H77" s="18"/>
    </row>
    <row r="78" spans="1:14">
      <c r="B78" s="1"/>
      <c r="C78" s="1"/>
      <c r="E78" s="18"/>
      <c r="H78" s="18"/>
    </row>
    <row r="79" spans="1:14">
      <c r="B79" s="1"/>
      <c r="C79" s="1"/>
      <c r="E79" s="18"/>
      <c r="H79" s="18"/>
    </row>
    <row r="80" spans="1:14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  <c r="E82" s="18"/>
      <c r="H82" s="18"/>
    </row>
    <row r="83" spans="2:8">
      <c r="B83" s="1"/>
      <c r="C83" s="1"/>
      <c r="E83" s="18"/>
      <c r="H83" s="18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  <row r="403" spans="2:3">
      <c r="B403" s="1"/>
      <c r="C403" s="1"/>
    </row>
    <row r="404" spans="2:3">
      <c r="B404" s="1"/>
      <c r="C404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cp:lastPrinted>2018-05-08T04:36:29Z</cp:lastPrinted>
  <dcterms:created xsi:type="dcterms:W3CDTF">2008-09-08T22:10:19Z</dcterms:created>
  <dcterms:modified xsi:type="dcterms:W3CDTF">2018-05-08T05:05:31Z</dcterms:modified>
</cp:coreProperties>
</file>